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E:\ＥＭＭＡ兒－110工作文化處\負責項目-傳統建築風貌補助\傳統建築-一般補助\傳統建築-一般補助-民眾申請表單\1100805-更新版\"/>
    </mc:Choice>
  </mc:AlternateContent>
  <xr:revisionPtr revIDLastSave="0" documentId="13_ncr:1_{BF22C74D-CBF2-45D1-AFAB-9804C7FE0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預算明細表 " sheetId="6" r:id="rId1"/>
    <sheet name="Sheet1" sheetId="7" r:id="rId2"/>
  </sheets>
  <externalReferences>
    <externalReference r:id="rId3"/>
    <externalReference r:id="rId4"/>
  </externalReferences>
  <definedNames>
    <definedName name="_0">[1]水電詳細表!#REF!</definedName>
    <definedName name="_xlnm.Print_Area" localSheetId="0">'預算明細表 '!$A$1:$I$29</definedName>
    <definedName name="_xlnm.Print_Titles" localSheetId="0">'預算明細表 '!$1:$3</definedName>
    <definedName name="REBAR_SIZE">[2]data!$A$57:$F$65</definedName>
    <definedName name="REBAR_TYPES">[2]data!$A$3:$C$51</definedName>
  </definedNames>
  <calcPr calcId="191029"/>
</workbook>
</file>

<file path=xl/calcChain.xml><?xml version="1.0" encoding="utf-8"?>
<calcChain xmlns="http://schemas.openxmlformats.org/spreadsheetml/2006/main">
  <c r="F23" i="6" l="1"/>
  <c r="B21" i="6"/>
  <c r="F6" i="6"/>
  <c r="G6" i="6"/>
  <c r="F8" i="6"/>
  <c r="G8" i="6" s="1"/>
  <c r="F10" i="6"/>
  <c r="G10" i="6"/>
  <c r="F12" i="6"/>
  <c r="G12" i="6"/>
  <c r="F16" i="6"/>
  <c r="G16" i="6"/>
  <c r="F17" i="6"/>
  <c r="G17" i="6" s="1"/>
  <c r="F18" i="6"/>
  <c r="G18" i="6"/>
  <c r="F5" i="6"/>
  <c r="G5" i="6"/>
  <c r="F7" i="6"/>
  <c r="G7" i="6"/>
  <c r="F13" i="6"/>
  <c r="G13" i="6"/>
  <c r="F14" i="6"/>
  <c r="G14" i="6"/>
  <c r="L30" i="7"/>
  <c r="L29" i="7"/>
  <c r="L28" i="7"/>
  <c r="L27" i="7"/>
  <c r="L26" i="7"/>
  <c r="L24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6" i="7"/>
  <c r="L31" i="7"/>
  <c r="M20" i="7"/>
  <c r="M21" i="7"/>
  <c r="M22" i="7"/>
  <c r="F20" i="6" l="1"/>
  <c r="G20" i="6"/>
</calcChain>
</file>

<file path=xl/sharedStrings.xml><?xml version="1.0" encoding="utf-8"?>
<sst xmlns="http://schemas.openxmlformats.org/spreadsheetml/2006/main" count="95" uniqueCount="83">
  <si>
    <r>
      <t>1</t>
    </r>
    <r>
      <rPr>
        <sz val="12"/>
        <rFont val="細明體"/>
        <family val="3"/>
        <charset val="136"/>
      </rPr>
      <t>才</t>
    </r>
    <r>
      <rPr>
        <sz val="12"/>
        <rFont val="Times New Roman"/>
        <family val="1"/>
      </rPr>
      <t>=0.0278</t>
    </r>
    <r>
      <rPr>
        <sz val="12"/>
        <rFont val="細明體"/>
        <family val="3"/>
        <charset val="136"/>
      </rPr>
      <t>坪</t>
    </r>
    <r>
      <rPr>
        <sz val="12"/>
        <rFont val="Times New Roman"/>
        <family val="1"/>
      </rPr>
      <t>=0.09</t>
    </r>
    <r>
      <rPr>
        <sz val="12"/>
        <rFont val="細明體"/>
        <family val="3"/>
        <charset val="136"/>
      </rPr>
      <t>平方公尺</t>
    </r>
  </si>
  <si>
    <r>
      <t>1</t>
    </r>
    <r>
      <rPr>
        <sz val="12"/>
        <rFont val="細明體"/>
        <family val="3"/>
        <charset val="136"/>
      </rPr>
      <t>坪</t>
    </r>
    <r>
      <rPr>
        <sz val="12"/>
        <rFont val="Times New Roman"/>
        <family val="1"/>
      </rPr>
      <t>=36</t>
    </r>
    <r>
      <rPr>
        <sz val="12"/>
        <rFont val="細明體"/>
        <family val="3"/>
        <charset val="136"/>
      </rPr>
      <t>才</t>
    </r>
    <r>
      <rPr>
        <sz val="12"/>
        <rFont val="Times New Roman"/>
        <family val="1"/>
      </rPr>
      <t>=3.30579</t>
    </r>
    <r>
      <rPr>
        <sz val="12"/>
        <rFont val="細明體"/>
        <family val="3"/>
        <charset val="136"/>
      </rPr>
      <t>平方公尺</t>
    </r>
  </si>
  <si>
    <r>
      <t>1</t>
    </r>
    <r>
      <rPr>
        <sz val="12"/>
        <rFont val="細明體"/>
        <family val="3"/>
        <charset val="136"/>
      </rPr>
      <t>平方公尺</t>
    </r>
    <r>
      <rPr>
        <sz val="12"/>
        <rFont val="Times New Roman"/>
        <family val="1"/>
      </rPr>
      <t>=12</t>
    </r>
    <r>
      <rPr>
        <sz val="12"/>
        <rFont val="細明體"/>
        <family val="3"/>
        <charset val="136"/>
      </rPr>
      <t>才</t>
    </r>
    <r>
      <rPr>
        <sz val="12"/>
        <rFont val="Times New Roman"/>
        <family val="1"/>
      </rPr>
      <t>=0.3025</t>
    </r>
    <r>
      <rPr>
        <sz val="12"/>
        <rFont val="細明體"/>
        <family val="3"/>
        <charset val="136"/>
      </rPr>
      <t>坪</t>
    </r>
  </si>
  <si>
    <r>
      <t>2FL</t>
    </r>
    <r>
      <rPr>
        <sz val="12"/>
        <rFont val="細明體"/>
        <family val="3"/>
        <charset val="136"/>
      </rPr>
      <t>樓板</t>
    </r>
    <phoneticPr fontId="2" type="noConversion"/>
  </si>
  <si>
    <t>屋面板</t>
    <phoneticPr fontId="2" type="noConversion"/>
  </si>
  <si>
    <t>B1</t>
    <phoneticPr fontId="2" type="noConversion"/>
  </si>
  <si>
    <t>B2</t>
    <phoneticPr fontId="2" type="noConversion"/>
  </si>
  <si>
    <t>B3</t>
  </si>
  <si>
    <t>B4</t>
  </si>
  <si>
    <t>B5</t>
  </si>
  <si>
    <t>B6</t>
  </si>
  <si>
    <t>B7</t>
  </si>
  <si>
    <t>rb1</t>
    <phoneticPr fontId="2" type="noConversion"/>
  </si>
  <si>
    <t>rb2</t>
    <phoneticPr fontId="2" type="noConversion"/>
  </si>
  <si>
    <t>rb3</t>
  </si>
  <si>
    <t>rb4</t>
  </si>
  <si>
    <t>rb5</t>
  </si>
  <si>
    <t>rb6</t>
  </si>
  <si>
    <t>rb7</t>
  </si>
  <si>
    <t>樑</t>
    <phoneticPr fontId="2" type="noConversion"/>
  </si>
  <si>
    <t>小計</t>
    <phoneticPr fontId="2" type="noConversion"/>
  </si>
  <si>
    <t>合計</t>
    <phoneticPr fontId="2" type="noConversion"/>
  </si>
  <si>
    <r>
      <t>m</t>
    </r>
    <r>
      <rPr>
        <sz val="12"/>
        <rFont val="微軟正黑體"/>
        <family val="2"/>
        <charset val="136"/>
      </rPr>
      <t>²</t>
    </r>
    <phoneticPr fontId="2" type="noConversion"/>
  </si>
  <si>
    <t>才</t>
    <phoneticPr fontId="2" type="noConversion"/>
  </si>
  <si>
    <t>木門</t>
    <phoneticPr fontId="2" type="noConversion"/>
  </si>
  <si>
    <t>木窗</t>
    <phoneticPr fontId="2" type="noConversion"/>
  </si>
  <si>
    <t>核定補助金額</t>
    <phoneticPr fontId="2" type="noConversion"/>
  </si>
  <si>
    <t>申請人</t>
    <phoneticPr fontId="2" type="noConversion"/>
  </si>
  <si>
    <t>連江縣-「傳統建築風貌補助計畫」試算明細表</t>
    <phoneticPr fontId="2" type="noConversion"/>
  </si>
  <si>
    <r>
      <t>本府參考</t>
    </r>
    <r>
      <rPr>
        <b/>
        <sz val="14"/>
        <color rgb="FFFF0000"/>
        <rFont val="標楷體"/>
        <family val="4"/>
        <charset val="136"/>
      </rPr>
      <t>單價上限</t>
    </r>
    <phoneticPr fontId="2" type="noConversion"/>
  </si>
  <si>
    <t>房屋地址/地號</t>
    <phoneticPr fontId="2" type="noConversion"/>
  </si>
  <si>
    <t>項次</t>
    <phoneticPr fontId="2" type="noConversion"/>
  </si>
  <si>
    <t>修繕項目</t>
    <phoneticPr fontId="2" type="noConversion"/>
  </si>
  <si>
    <t>單位</t>
  </si>
  <si>
    <t>申請補助金額       （自填）</t>
    <phoneticPr fontId="2" type="noConversion"/>
  </si>
  <si>
    <t>一</t>
    <phoneticPr fontId="2" type="noConversion"/>
  </si>
  <si>
    <t>椽條望板鋪設與防水處理(四坡式)</t>
    <phoneticPr fontId="2" type="noConversion"/>
  </si>
  <si>
    <t>㎡</t>
    <phoneticPr fontId="2" type="noConversion"/>
  </si>
  <si>
    <t>4,350元</t>
    <phoneticPr fontId="2" type="noConversion"/>
  </si>
  <si>
    <t>椽條望板鋪設與防水處理(二坡式)</t>
    <phoneticPr fontId="2" type="noConversion"/>
  </si>
  <si>
    <t>3,650元</t>
    <phoneticPr fontId="2" type="noConversion"/>
  </si>
  <si>
    <t>瓦片鋪設（含屋脊及收簷包頭漿作）(四坡式)</t>
    <phoneticPr fontId="2" type="noConversion"/>
  </si>
  <si>
    <t>1,350元</t>
    <phoneticPr fontId="2" type="noConversion"/>
  </si>
  <si>
    <t>瓦片鋪設（含屋脊及收簷包頭漿作）(二坡式)</t>
    <phoneticPr fontId="2" type="noConversion"/>
  </si>
  <si>
    <t>950元</t>
    <phoneticPr fontId="2" type="noConversion"/>
  </si>
  <si>
    <t>二</t>
    <phoneticPr fontId="2" type="noConversion"/>
  </si>
  <si>
    <t>木結構</t>
    <phoneticPr fontId="2" type="noConversion"/>
  </si>
  <si>
    <t>大木結構</t>
    <phoneticPr fontId="2" type="noConversion"/>
  </si>
  <si>
    <t>340元</t>
    <phoneticPr fontId="2" type="noConversion"/>
  </si>
  <si>
    <t>三</t>
    <phoneticPr fontId="2" type="noConversion"/>
  </si>
  <si>
    <t>石砌外牆（含亂石砌、人字砌及工字砌）（厚度不得小於25㎝）</t>
    <phoneticPr fontId="2" type="noConversion"/>
  </si>
  <si>
    <t>4,500元</t>
    <phoneticPr fontId="2" type="noConversion"/>
  </si>
  <si>
    <t>外牆貼附石材（厚度不得小於25㎝）</t>
    <phoneticPr fontId="2" type="noConversion"/>
  </si>
  <si>
    <t>2,500元</t>
    <phoneticPr fontId="2" type="noConversion"/>
  </si>
  <si>
    <t>木作外牆</t>
    <phoneticPr fontId="2" type="noConversion"/>
  </si>
  <si>
    <t>3,500元</t>
    <phoneticPr fontId="2" type="noConversion"/>
  </si>
  <si>
    <t>四</t>
    <phoneticPr fontId="2" type="noConversion"/>
  </si>
  <si>
    <t>門窗工程</t>
    <phoneticPr fontId="2" type="noConversion"/>
  </si>
  <si>
    <t>五</t>
    <phoneticPr fontId="2" type="noConversion"/>
  </si>
  <si>
    <t>規劃設計</t>
    <phoneticPr fontId="2" type="noConversion"/>
  </si>
  <si>
    <t>1式</t>
    <phoneticPr fontId="2" type="noConversion"/>
  </si>
  <si>
    <t>100,000元</t>
    <phoneticPr fontId="2" type="noConversion"/>
  </si>
  <si>
    <t>面積加成計算式</t>
    <phoneticPr fontId="2" type="noConversion"/>
  </si>
  <si>
    <t>屋頂+(亂石砌*40％+石砌牆*20%+貼石牆*10%+杉木牆*10%)</t>
    <phoneticPr fontId="2" type="noConversion"/>
  </si>
  <si>
    <t>總計金額</t>
    <phoneticPr fontId="2" type="noConversion"/>
  </si>
  <si>
    <t>（1）</t>
    <phoneticPr fontId="2" type="noConversion"/>
  </si>
  <si>
    <t>（2）</t>
  </si>
  <si>
    <t>面積加成計算結果(3)</t>
    <phoneticPr fontId="2" type="noConversion"/>
  </si>
  <si>
    <t>比值</t>
    <phoneticPr fontId="2" type="noConversion"/>
  </si>
  <si>
    <t>□非聚落保存區： 比值=（2）/（3）</t>
    <phoneticPr fontId="2" type="noConversion"/>
  </si>
  <si>
    <t>補助金額比例（2）/（1）</t>
    <phoneticPr fontId="2" type="noConversion"/>
  </si>
  <si>
    <t>□聚落保存區（芹壁、津沙、大埔、福正）：           
    比值=(（2）/（3）)*0.4</t>
    <phoneticPr fontId="2" type="noConversion"/>
  </si>
  <si>
    <t>申請補助金額</t>
    <phoneticPr fontId="2" type="noConversion"/>
  </si>
  <si>
    <t>□低收入戶：比值=(（2）/（3）)*0.3</t>
    <phoneticPr fontId="2" type="noConversion"/>
  </si>
  <si>
    <t xml:space="preserve">                                        簽章 </t>
    <phoneticPr fontId="2" type="noConversion"/>
  </si>
  <si>
    <r>
      <t>修繕數量</t>
    </r>
    <r>
      <rPr>
        <b/>
        <sz val="12"/>
        <rFont val="標楷體"/>
        <family val="4"/>
        <charset val="136"/>
      </rPr>
      <t>(a)</t>
    </r>
    <phoneticPr fontId="2" type="noConversion"/>
  </si>
  <si>
    <r>
      <t xml:space="preserve">自估單價      </t>
    </r>
    <r>
      <rPr>
        <b/>
        <sz val="12"/>
        <rFont val="標楷體"/>
        <family val="4"/>
        <charset val="136"/>
      </rPr>
      <t>（b）</t>
    </r>
    <phoneticPr fontId="2" type="noConversion"/>
  </si>
  <si>
    <r>
      <t xml:space="preserve">修繕總金額       </t>
    </r>
    <r>
      <rPr>
        <b/>
        <sz val="12"/>
        <rFont val="標楷體"/>
        <family val="4"/>
        <charset val="136"/>
      </rPr>
      <t>（a）*（b）</t>
    </r>
    <phoneticPr fontId="2" type="noConversion"/>
  </si>
  <si>
    <t>屋頂部份</t>
    <phoneticPr fontId="2" type="noConversion"/>
  </si>
  <si>
    <t>外牆部份</t>
    <phoneticPr fontId="2" type="noConversion"/>
  </si>
  <si>
    <t>3,350元</t>
    <phoneticPr fontId="2" type="noConversion"/>
  </si>
  <si>
    <t>4,800元</t>
    <phoneticPr fontId="2" type="noConversion"/>
  </si>
  <si>
    <t>承辦人:                   機關主管: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</si>
</sst>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$&quot;* #,##0_-;\-&quot;$&quot;* #,##0_-;_-&quot;$&quot;* &quot;-&quot;_-;_-@_-"/>
    <numFmt numFmtId="43" formatCode="_-* #,##0.00_-;\-* #,##0.00_-;_-* &quot;-&quot;??_-;_-@_-"/>
    <numFmt numFmtId="176" formatCode="#,##0_);[Red]\(#,##0\)"/>
    <numFmt numFmtId="177" formatCode="0_ "/>
    <numFmt numFmtId="178" formatCode="0.00_)"/>
    <numFmt numFmtId="179" formatCode="&quot;$&quot;#,##0\ ;\(&quot;$&quot;#,##0\)"/>
    <numFmt numFmtId="180" formatCode="_ * #,##0_ ;_ * \-#,##0_ ;_ * &quot;-&quot;_ ;_ @_ "/>
    <numFmt numFmtId="181" formatCode="_ * #,##0.00_ ;_ * \-#,##0.00_ ;_ * &quot;-&quot;??_ ;_ @_ "/>
    <numFmt numFmtId="182" formatCode="_ &quot;\&quot;* #,##0_ ;_ &quot;\&quot;* \-#,##0_ ;_ &quot;\&quot;* &quot;-&quot;_ ;_ @_ "/>
    <numFmt numFmtId="183" formatCode="_ &quot;\&quot;* #,##0.00_ ;_ &quot;\&quot;* \-#,##0.00_ ;_ &quot;\&quot;* &quot;-&quot;??_ ;_ @_ "/>
    <numFmt numFmtId="184" formatCode="#.##"/>
    <numFmt numFmtId="185" formatCode="#,##0.000;[Red]&quot;-&quot;#,##0.000"/>
    <numFmt numFmtId="186" formatCode="0_);[Red]\(0\)"/>
    <numFmt numFmtId="187" formatCode="0.0_ "/>
    <numFmt numFmtId="188" formatCode="#,##0.0_);[Red]\(#,##0.0\)"/>
    <numFmt numFmtId="189" formatCode="0.0%"/>
    <numFmt numFmtId="190" formatCode="0.00_ "/>
    <numFmt numFmtId="191" formatCode="#,##0.00_);[Red]\(#,##0.00\)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9"/>
      <name val="華康仿宋體"/>
      <family val="3"/>
      <charset val="136"/>
    </font>
    <font>
      <sz val="12"/>
      <name val="¹ÙÅÁÃ¼"/>
      <family val="1"/>
    </font>
    <font>
      <u/>
      <sz val="10"/>
      <color indexed="14"/>
      <name val="MS Sans Serif"/>
      <family val="2"/>
    </font>
    <font>
      <sz val="11"/>
      <name val="µ¸¿ò"/>
      <family val="1"/>
    </font>
    <font>
      <sz val="12"/>
      <name val="±¼¸²"/>
      <family val="1"/>
    </font>
    <font>
      <sz val="12"/>
      <name val="±¼¸²Ã¼"/>
      <family val="1"/>
    </font>
    <font>
      <u/>
      <sz val="12"/>
      <color indexed="12"/>
      <name val="Tms Rmn"/>
      <family val="1"/>
    </font>
    <font>
      <u/>
      <sz val="10"/>
      <color indexed="12"/>
      <name val="MS Sans Serif"/>
      <family val="2"/>
    </font>
    <font>
      <sz val="7"/>
      <name val="Small Fonts"/>
      <family val="2"/>
    </font>
    <font>
      <sz val="10"/>
      <name val="Helv"/>
      <family val="2"/>
    </font>
    <font>
      <sz val="12"/>
      <name val="Times New Roman"/>
      <family val="1"/>
    </font>
    <font>
      <sz val="14"/>
      <name val="Times New Roman"/>
      <family val="1"/>
    </font>
    <font>
      <sz val="14"/>
      <color indexed="12"/>
      <name val="Times New Roman"/>
      <family val="1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FA7D00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5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rgb="FF7F7F7F"/>
      </bottom>
      <diagonal/>
    </border>
  </borders>
  <cellStyleXfs count="52">
    <xf numFmtId="0" fontId="0" fillId="0" borderId="0"/>
    <xf numFmtId="0" fontId="10" fillId="0" borderId="0"/>
    <xf numFmtId="0" fontId="10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8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5" fillId="0" borderId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4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3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0" fontId="3" fillId="3" borderId="3" applyNumberFormat="0" applyBorder="0" applyAlignment="0" applyProtection="0"/>
    <xf numFmtId="37" fontId="17" fillId="0" borderId="0"/>
    <xf numFmtId="178" fontId="8" fillId="0" borderId="0"/>
    <xf numFmtId="0" fontId="4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4" applyNumberFormat="0" applyFont="0" applyFill="0" applyAlignment="0" applyProtection="0"/>
    <xf numFmtId="43" fontId="1" fillId="0" borderId="0" applyFont="0" applyFill="0" applyBorder="0" applyAlignment="0" applyProtection="0"/>
    <xf numFmtId="0" fontId="9" fillId="0" borderId="3">
      <alignment vertical="center" wrapText="1"/>
    </xf>
    <xf numFmtId="42" fontId="1" fillId="0" borderId="0" applyFont="0" applyFill="0" applyBorder="0" applyAlignment="0" applyProtection="0"/>
    <xf numFmtId="0" fontId="5" fillId="0" borderId="0"/>
    <xf numFmtId="0" fontId="29" fillId="6" borderId="19" applyNumberFormat="0" applyAlignment="0" applyProtection="0">
      <alignment vertical="center"/>
    </xf>
  </cellStyleXfs>
  <cellXfs count="12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19" fillId="0" borderId="10" xfId="0" applyFont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177" fontId="19" fillId="4" borderId="0" xfId="0" applyNumberFormat="1" applyFont="1" applyFill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NumberFormat="1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186" fontId="19" fillId="0" borderId="12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0" xfId="0" applyNumberFormat="1" applyFont="1" applyAlignment="1">
      <alignment vertical="center" wrapText="1"/>
    </xf>
    <xf numFmtId="186" fontId="19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0" fillId="0" borderId="0" xfId="0" applyNumberFormat="1"/>
    <xf numFmtId="0" fontId="19" fillId="0" borderId="0" xfId="0" applyFont="1" applyBorder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30" fillId="0" borderId="2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/>
    </xf>
    <xf numFmtId="0" fontId="27" fillId="4" borderId="7" xfId="0" applyNumberFormat="1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186" fontId="27" fillId="4" borderId="7" xfId="0" applyNumberFormat="1" applyFont="1" applyFill="1" applyBorder="1" applyAlignment="1">
      <alignment horizontal="center" vertical="center" wrapText="1"/>
    </xf>
    <xf numFmtId="176" fontId="27" fillId="4" borderId="7" xfId="0" applyNumberFormat="1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186" fontId="26" fillId="0" borderId="5" xfId="0" applyNumberFormat="1" applyFont="1" applyFill="1" applyBorder="1" applyAlignment="1">
      <alignment horizontal="center" vertical="center"/>
    </xf>
    <xf numFmtId="176" fontId="26" fillId="0" borderId="5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177" fontId="26" fillId="0" borderId="2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NumberFormat="1" applyFont="1" applyFill="1" applyBorder="1" applyAlignment="1">
      <alignment horizontal="center" vertical="center"/>
    </xf>
    <xf numFmtId="191" fontId="26" fillId="0" borderId="3" xfId="47" applyNumberFormat="1" applyFont="1" applyFill="1" applyBorder="1" applyAlignment="1">
      <alignment vertical="center"/>
    </xf>
    <xf numFmtId="176" fontId="26" fillId="0" borderId="3" xfId="47" applyNumberFormat="1" applyFont="1" applyFill="1" applyBorder="1" applyAlignment="1">
      <alignment vertical="center"/>
    </xf>
    <xf numFmtId="176" fontId="26" fillId="0" borderId="3" xfId="0" applyNumberFormat="1" applyFont="1" applyFill="1" applyBorder="1" applyAlignment="1">
      <alignment vertical="center"/>
    </xf>
    <xf numFmtId="188" fontId="26" fillId="0" borderId="27" xfId="0" applyNumberFormat="1" applyFont="1" applyFill="1" applyBorder="1" applyAlignment="1">
      <alignment horizontal="right" vertical="center"/>
    </xf>
    <xf numFmtId="177" fontId="26" fillId="0" borderId="28" xfId="0" applyNumberFormat="1" applyFont="1" applyFill="1" applyBorder="1" applyAlignment="1">
      <alignment horizontal="center" vertical="center"/>
    </xf>
    <xf numFmtId="43" fontId="26" fillId="0" borderId="3" xfId="47" applyFont="1" applyFill="1" applyBorder="1" applyAlignment="1">
      <alignment vertical="center"/>
    </xf>
    <xf numFmtId="0" fontId="26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188" fontId="26" fillId="0" borderId="3" xfId="47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horizontal="left" vertical="center" wrapText="1"/>
    </xf>
    <xf numFmtId="191" fontId="26" fillId="0" borderId="14" xfId="47" applyNumberFormat="1" applyFont="1" applyFill="1" applyBorder="1" applyAlignment="1">
      <alignment vertical="center"/>
    </xf>
    <xf numFmtId="176" fontId="26" fillId="0" borderId="14" xfId="47" applyNumberFormat="1" applyFont="1" applyFill="1" applyBorder="1" applyAlignment="1">
      <alignment vertical="center"/>
    </xf>
    <xf numFmtId="188" fontId="26" fillId="0" borderId="29" xfId="0" applyNumberFormat="1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left" vertical="center" wrapText="1"/>
    </xf>
    <xf numFmtId="188" fontId="26" fillId="0" borderId="14" xfId="47" applyNumberFormat="1" applyFont="1" applyFill="1" applyBorder="1" applyAlignment="1">
      <alignment vertical="center"/>
    </xf>
    <xf numFmtId="186" fontId="26" fillId="0" borderId="27" xfId="0" applyNumberFormat="1" applyFont="1" applyFill="1" applyBorder="1" applyAlignment="1">
      <alignment horizontal="right" vertical="center"/>
    </xf>
    <xf numFmtId="0" fontId="27" fillId="0" borderId="3" xfId="0" applyFont="1" applyFill="1" applyBorder="1" applyAlignment="1">
      <alignment horizontal="center" vertical="center" wrapText="1"/>
    </xf>
    <xf numFmtId="177" fontId="26" fillId="0" borderId="25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7" xfId="0" applyNumberFormat="1" applyFont="1" applyFill="1" applyBorder="1" applyAlignment="1">
      <alignment horizontal="center" vertical="center"/>
    </xf>
    <xf numFmtId="191" fontId="26" fillId="0" borderId="7" xfId="47" applyNumberFormat="1" applyFont="1" applyFill="1" applyBorder="1" applyAlignment="1">
      <alignment vertical="center"/>
    </xf>
    <xf numFmtId="176" fontId="26" fillId="0" borderId="7" xfId="47" applyNumberFormat="1" applyFont="1" applyFill="1" applyBorder="1" applyAlignment="1">
      <alignment vertical="center"/>
    </xf>
    <xf numFmtId="177" fontId="26" fillId="0" borderId="28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vertical="center"/>
    </xf>
    <xf numFmtId="0" fontId="26" fillId="4" borderId="17" xfId="0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right" vertical="center"/>
    </xf>
    <xf numFmtId="49" fontId="26" fillId="0" borderId="29" xfId="0" applyNumberFormat="1" applyFont="1" applyFill="1" applyBorder="1" applyAlignment="1">
      <alignment horizontal="right" vertical="center"/>
    </xf>
    <xf numFmtId="0" fontId="25" fillId="0" borderId="23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176" fontId="26" fillId="0" borderId="3" xfId="0" applyNumberFormat="1" applyFont="1" applyFill="1" applyBorder="1" applyAlignment="1">
      <alignment vertical="center"/>
    </xf>
    <xf numFmtId="188" fontId="26" fillId="0" borderId="27" xfId="47" applyNumberFormat="1" applyFont="1" applyFill="1" applyBorder="1" applyAlignment="1">
      <alignment vertical="center"/>
    </xf>
    <xf numFmtId="0" fontId="26" fillId="0" borderId="23" xfId="0" applyFont="1" applyBorder="1" applyAlignment="1">
      <alignment horizontal="center" vertical="center" wrapText="1"/>
    </xf>
    <xf numFmtId="187" fontId="34" fillId="0" borderId="8" xfId="0" applyNumberFormat="1" applyFont="1" applyBorder="1" applyAlignment="1">
      <alignment horizontal="center" vertical="center"/>
    </xf>
    <xf numFmtId="187" fontId="34" fillId="0" borderId="2" xfId="0" applyNumberFormat="1" applyFont="1" applyBorder="1" applyAlignment="1">
      <alignment horizontal="center" vertical="center"/>
    </xf>
    <xf numFmtId="187" fontId="34" fillId="0" borderId="16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76" fontId="25" fillId="0" borderId="3" xfId="0" applyNumberFormat="1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177" fontId="26" fillId="4" borderId="23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/>
    </xf>
    <xf numFmtId="187" fontId="25" fillId="0" borderId="3" xfId="0" applyNumberFormat="1" applyFont="1" applyBorder="1" applyAlignment="1">
      <alignment vertical="center"/>
    </xf>
    <xf numFmtId="0" fontId="25" fillId="4" borderId="3" xfId="0" applyFont="1" applyFill="1" applyBorder="1" applyAlignment="1">
      <alignment horizontal="center" vertical="center" wrapText="1"/>
    </xf>
    <xf numFmtId="187" fontId="28" fillId="0" borderId="8" xfId="0" applyNumberFormat="1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187" fontId="34" fillId="0" borderId="3" xfId="0" applyNumberFormat="1" applyFont="1" applyBorder="1" applyAlignment="1">
      <alignment vertical="center"/>
    </xf>
    <xf numFmtId="0" fontId="26" fillId="4" borderId="8" xfId="0" applyFont="1" applyFill="1" applyBorder="1" applyAlignment="1">
      <alignment horizontal="center" vertical="center" wrapText="1"/>
    </xf>
    <xf numFmtId="177" fontId="26" fillId="4" borderId="25" xfId="0" applyNumberFormat="1" applyFont="1" applyFill="1" applyBorder="1" applyAlignment="1">
      <alignment horizontal="center" vertical="center" wrapText="1"/>
    </xf>
    <xf numFmtId="187" fontId="28" fillId="0" borderId="7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187" fontId="34" fillId="0" borderId="7" xfId="0" applyNumberFormat="1" applyFont="1" applyBorder="1" applyAlignment="1">
      <alignment vertical="center"/>
    </xf>
    <xf numFmtId="189" fontId="27" fillId="0" borderId="6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5" fillId="7" borderId="33" xfId="51" applyNumberFormat="1" applyFont="1" applyFill="1" applyBorder="1" applyAlignment="1">
      <alignment horizontal="center" vertical="center"/>
    </xf>
    <xf numFmtId="0" fontId="35" fillId="7" borderId="34" xfId="51" applyNumberFormat="1" applyFont="1" applyFill="1" applyBorder="1" applyAlignment="1">
      <alignment horizontal="center" vertical="center"/>
    </xf>
    <xf numFmtId="0" fontId="35" fillId="7" borderId="35" xfId="51" applyNumberFormat="1" applyFont="1" applyFill="1" applyBorder="1" applyAlignment="1">
      <alignment horizontal="center" vertical="center"/>
    </xf>
    <xf numFmtId="3" fontId="35" fillId="7" borderId="19" xfId="51" applyNumberFormat="1" applyFont="1" applyFill="1" applyBorder="1" applyAlignment="1">
      <alignment horizontal="center" vertical="center"/>
    </xf>
    <xf numFmtId="0" fontId="35" fillId="7" borderId="19" xfId="51" applyNumberFormat="1" applyFont="1" applyFill="1" applyBorder="1" applyAlignment="1">
      <alignment horizontal="center" vertical="center"/>
    </xf>
    <xf numFmtId="0" fontId="35" fillId="7" borderId="32" xfId="51" applyNumberFormat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177" fontId="27" fillId="0" borderId="23" xfId="0" applyNumberFormat="1" applyFont="1" applyFill="1" applyBorder="1" applyAlignment="1">
      <alignment horizontal="center" vertical="center"/>
    </xf>
    <xf numFmtId="177" fontId="27" fillId="0" borderId="28" xfId="0" applyNumberFormat="1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</cellXfs>
  <cellStyles count="52">
    <cellStyle name="??&amp;O?&amp;H?_x0008__x000f__x0007_?_x0007__x0001__x0001_" xfId="1" xr:uid="{00000000-0005-0000-0000-000000000000}"/>
    <cellStyle name="??&amp;O?&amp;H?_x0008_??_x0007__x0001__x0001_" xfId="2" xr:uid="{00000000-0005-0000-0000-000001000000}"/>
    <cellStyle name="?W?_laroux" xfId="3" xr:uid="{00000000-0005-0000-0000-000002000000}"/>
    <cellStyle name="_0611加油站至復興樓道路預算" xfId="4" xr:uid="{00000000-0005-0000-0000-000003000000}"/>
    <cellStyle name="_0823結構變更數量" xfId="5" xr:uid="{00000000-0005-0000-0000-000004000000}"/>
    <cellStyle name="_NEGS" xfId="6" xr:uid="{00000000-0005-0000-0000-000005000000}"/>
    <cellStyle name="_中柳村(七棟)變更設計0311" xfId="7" xr:uid="{00000000-0005-0000-0000-000006000000}"/>
    <cellStyle name="_西區三村預算表" xfId="8" xr:uid="{00000000-0005-0000-0000-000007000000}"/>
    <cellStyle name="_東引候船室預算" xfId="9" xr:uid="{00000000-0005-0000-0000-000008000000}"/>
    <cellStyle name="¡¯E¢¶Y [0.00]_laroux" xfId="10" xr:uid="{00000000-0005-0000-0000-000009000000}"/>
    <cellStyle name="¡¯E¢¶Y_laroux" xfId="11" xr:uid="{00000000-0005-0000-0000-00000A000000}"/>
    <cellStyle name="¨«¡¦?©¡¨?e [0.00]_laroux" xfId="12" xr:uid="{00000000-0005-0000-0000-00000B000000}"/>
    <cellStyle name="¨«¡¦?©¡¨?e_laroux" xfId="13" xr:uid="{00000000-0005-0000-0000-00000C000000}"/>
    <cellStyle name="µÚ¿¡ ¿À´Â ÇÏÀÌÆÛ¸µÅ©" xfId="14" xr:uid="{00000000-0005-0000-0000-00000D000000}"/>
    <cellStyle name="¹éºÐÀ²_±âÅ¸" xfId="15" xr:uid="{00000000-0005-0000-0000-00000E000000}"/>
    <cellStyle name="ÅëÈ­ [0]_¿ùº°" xfId="16" xr:uid="{00000000-0005-0000-0000-00000F000000}"/>
    <cellStyle name="ÅëÈ­_¿ùº°" xfId="17" xr:uid="{00000000-0005-0000-0000-000010000000}"/>
    <cellStyle name="AeE¡© [0]_PERSONAL" xfId="18" xr:uid="{00000000-0005-0000-0000-000011000000}"/>
    <cellStyle name="AeE¡©_PERSONAL" xfId="19" xr:uid="{00000000-0005-0000-0000-000012000000}"/>
    <cellStyle name="ALIGNMENT" xfId="20" xr:uid="{00000000-0005-0000-0000-000013000000}"/>
    <cellStyle name="ÄÞ¸¶ [0]_¿ùº°" xfId="21" xr:uid="{00000000-0005-0000-0000-000014000000}"/>
    <cellStyle name="ÄÞ¸¶_¿ùº°" xfId="22" xr:uid="{00000000-0005-0000-0000-000015000000}"/>
    <cellStyle name="C¡ÍA¨ª_PERSONAL" xfId="23" xr:uid="{00000000-0005-0000-0000-000016000000}"/>
    <cellStyle name="Ç¥ÁØ_¿µ»ó" xfId="24" xr:uid="{00000000-0005-0000-0000-000017000000}"/>
    <cellStyle name="ÇÏÀÌÆÛ¸µÅ©" xfId="25" xr:uid="{00000000-0005-0000-0000-000018000000}"/>
    <cellStyle name="Comma [0]_1¿ùÈ¸ºñ³»¿ª (2)" xfId="26" xr:uid="{00000000-0005-0000-0000-000019000000}"/>
    <cellStyle name="Comma_1¿ùÈ¸ºñ³»¿ª (2)" xfId="27" xr:uid="{00000000-0005-0000-0000-00001A000000}"/>
    <cellStyle name="Comma0" xfId="28" xr:uid="{00000000-0005-0000-0000-00001B000000}"/>
    <cellStyle name="Currency [0]_1¿ùÈ¸ºñ³»¿ª (2)" xfId="29" xr:uid="{00000000-0005-0000-0000-00001C000000}"/>
    <cellStyle name="Currency_1¿ùÈ¸ºñ³»¿ª (2)" xfId="30" xr:uid="{00000000-0005-0000-0000-00001D000000}"/>
    <cellStyle name="Currency0" xfId="31" xr:uid="{00000000-0005-0000-0000-00001E000000}"/>
    <cellStyle name="Date" xfId="32" xr:uid="{00000000-0005-0000-0000-00001F000000}"/>
    <cellStyle name="Fixed" xfId="33" xr:uid="{00000000-0005-0000-0000-000020000000}"/>
    <cellStyle name="Grey" xfId="34" xr:uid="{00000000-0005-0000-0000-000021000000}"/>
    <cellStyle name="Header1" xfId="35" xr:uid="{00000000-0005-0000-0000-000022000000}"/>
    <cellStyle name="Header2" xfId="36" xr:uid="{00000000-0005-0000-0000-000023000000}"/>
    <cellStyle name="Heading 1" xfId="37" xr:uid="{00000000-0005-0000-0000-000024000000}"/>
    <cellStyle name="Heading 2" xfId="38" xr:uid="{00000000-0005-0000-0000-000025000000}"/>
    <cellStyle name="Hyperlink_NEGS" xfId="39" xr:uid="{00000000-0005-0000-0000-000026000000}"/>
    <cellStyle name="Input [yellow]" xfId="40" xr:uid="{00000000-0005-0000-0000-000027000000}"/>
    <cellStyle name="no dec" xfId="41" xr:uid="{00000000-0005-0000-0000-000028000000}"/>
    <cellStyle name="Normal - Style1" xfId="42" xr:uid="{00000000-0005-0000-0000-000029000000}"/>
    <cellStyle name="Normal_Capex" xfId="43" xr:uid="{00000000-0005-0000-0000-00002A000000}"/>
    <cellStyle name="Percent [2]" xfId="44" xr:uid="{00000000-0005-0000-0000-00002B000000}"/>
    <cellStyle name="Percent_pldt" xfId="45" xr:uid="{00000000-0005-0000-0000-00002C000000}"/>
    <cellStyle name="Total" xfId="46" xr:uid="{00000000-0005-0000-0000-00002D000000}"/>
    <cellStyle name="一般" xfId="0" builtinId="0"/>
    <cellStyle name="千分位" xfId="47" builtinId="3"/>
    <cellStyle name="附註" xfId="48" xr:uid="{00000000-0005-0000-0000-000030000000}"/>
    <cellStyle name="計算方式" xfId="51" builtinId="22"/>
    <cellStyle name="貨幣[0]_pldt" xfId="49" xr:uid="{00000000-0005-0000-0000-000031000000}"/>
    <cellStyle name="樣式 1" xfId="50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87" name="Text Box 2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88" name="Text Box 22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89" name="Text Box 23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0" name="Text Box 24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1" name="Text Box 25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2" name="Text Box 26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3" name="Text Box 27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4" name="Text Box 28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5" name="Text Box 29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38</xdr:row>
      <xdr:rowOff>0</xdr:rowOff>
    </xdr:from>
    <xdr:to>
      <xdr:col>10</xdr:col>
      <xdr:colOff>342900</xdr:colOff>
      <xdr:row>38</xdr:row>
      <xdr:rowOff>247650</xdr:rowOff>
    </xdr:to>
    <xdr:sp macro="" textlink="">
      <xdr:nvSpPr>
        <xdr:cNvPr id="1996" name="Text Box 30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10448925" y="17002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1997" name="Text Box 3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1998" name="Text Box 32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1999" name="Text Box 33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0" name="Text Box 3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1" name="Text Box 35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2" name="Text Box 36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3" name="Text Box 37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4" name="Text Box 38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5" name="Text Box 39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266700</xdr:colOff>
      <xdr:row>30</xdr:row>
      <xdr:rowOff>0</xdr:rowOff>
    </xdr:from>
    <xdr:to>
      <xdr:col>10</xdr:col>
      <xdr:colOff>342900</xdr:colOff>
      <xdr:row>30</xdr:row>
      <xdr:rowOff>247650</xdr:rowOff>
    </xdr:to>
    <xdr:sp macro="" textlink="">
      <xdr:nvSpPr>
        <xdr:cNvPr id="2006" name="Text Box 40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10448925" y="13573125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c313\&#20843;&#37324;&#37129;&#20844;&#25152;\314&#20849;&#29992;&#36039;&#26009;&#22846;\&#24066;&#22580;&#31649;&#29702;&#34389;\&#25104;&#24503;\&#25104;&#24503;&#38928;&#31639;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32676;&#33521;&#32080;&#27083;\Documents%20and%20Settings\kenny.UPGA-0TYZNWRB9L\Local%20Settings\Temporary%20Internet%20Files\Content.IE5\SHAZCL67\&#37628;&#31563;&#24037;&#31243;(&#200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步"/>
      <sheetName val="細預"/>
      <sheetName val="細預總"/>
      <sheetName val="細預詳細表"/>
      <sheetName val="細預單價分析表"/>
      <sheetName val="數量計算"/>
      <sheetName val="水電詳細表"/>
      <sheetName val="水電單價分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算表"/>
      <sheetName val="data"/>
      <sheetName val="預算明細表"/>
      <sheetName val="數量計算表"/>
      <sheetName val="單價分析 "/>
      <sheetName val="數量"/>
      <sheetName val="水池"/>
      <sheetName val="鋼筋型式"/>
    </sheetNames>
    <sheetDataSet>
      <sheetData sheetId="0" refreshError="1"/>
      <sheetData sheetId="1" refreshError="1">
        <row r="3">
          <cell r="A3">
            <v>1</v>
          </cell>
          <cell r="B3" t="str">
            <v>-</v>
          </cell>
          <cell r="C3" t="str">
            <v>-</v>
          </cell>
        </row>
        <row r="4">
          <cell r="A4">
            <v>2</v>
          </cell>
          <cell r="B4">
            <v>2</v>
          </cell>
          <cell r="C4" t="str">
            <v>-</v>
          </cell>
        </row>
        <row r="5">
          <cell r="A5">
            <v>3</v>
          </cell>
          <cell r="B5" t="str">
            <v>-</v>
          </cell>
          <cell r="C5" t="str">
            <v>-</v>
          </cell>
        </row>
        <row r="6">
          <cell r="A6">
            <v>4</v>
          </cell>
          <cell r="B6">
            <v>2</v>
          </cell>
          <cell r="C6">
            <v>2</v>
          </cell>
        </row>
        <row r="7">
          <cell r="A7">
            <v>5</v>
          </cell>
          <cell r="B7" t="str">
            <v>-</v>
          </cell>
          <cell r="C7" t="str">
            <v>-</v>
          </cell>
        </row>
        <row r="8">
          <cell r="A8">
            <v>6</v>
          </cell>
          <cell r="B8">
            <v>2</v>
          </cell>
          <cell r="C8">
            <v>2</v>
          </cell>
        </row>
        <row r="9">
          <cell r="A9">
            <v>7</v>
          </cell>
          <cell r="B9" t="str">
            <v>-</v>
          </cell>
          <cell r="C9" t="str">
            <v>-</v>
          </cell>
        </row>
        <row r="10">
          <cell r="A10">
            <v>8</v>
          </cell>
          <cell r="B10">
            <v>2</v>
          </cell>
          <cell r="C10">
            <v>2</v>
          </cell>
        </row>
        <row r="11">
          <cell r="A11">
            <v>9</v>
          </cell>
          <cell r="B11" t="str">
            <v>-</v>
          </cell>
          <cell r="C11" t="str">
            <v>-</v>
          </cell>
        </row>
        <row r="12">
          <cell r="A12">
            <v>10</v>
          </cell>
          <cell r="B12">
            <v>1</v>
          </cell>
          <cell r="C12">
            <v>1</v>
          </cell>
        </row>
        <row r="13">
          <cell r="A13">
            <v>11</v>
          </cell>
          <cell r="B13">
            <v>1</v>
          </cell>
          <cell r="C13">
            <v>1</v>
          </cell>
        </row>
        <row r="14">
          <cell r="A14">
            <v>12</v>
          </cell>
          <cell r="B14">
            <v>1</v>
          </cell>
          <cell r="C14" t="str">
            <v>-</v>
          </cell>
        </row>
        <row r="15">
          <cell r="A15">
            <v>13</v>
          </cell>
          <cell r="B15">
            <v>1</v>
          </cell>
          <cell r="C15">
            <v>1</v>
          </cell>
        </row>
        <row r="16">
          <cell r="A16">
            <v>14</v>
          </cell>
          <cell r="B16">
            <v>1</v>
          </cell>
          <cell r="C16">
            <v>1</v>
          </cell>
        </row>
        <row r="17">
          <cell r="A17">
            <v>15</v>
          </cell>
          <cell r="B17">
            <v>2</v>
          </cell>
          <cell r="C17">
            <v>2</v>
          </cell>
        </row>
        <row r="18">
          <cell r="A18">
            <v>16</v>
          </cell>
          <cell r="B18">
            <v>2</v>
          </cell>
          <cell r="C18">
            <v>2</v>
          </cell>
        </row>
        <row r="19">
          <cell r="A19">
            <v>17</v>
          </cell>
          <cell r="B19" t="str">
            <v>-</v>
          </cell>
          <cell r="C19" t="str">
            <v>-</v>
          </cell>
        </row>
        <row r="20">
          <cell r="A20">
            <v>18</v>
          </cell>
          <cell r="B20" t="str">
            <v>-</v>
          </cell>
          <cell r="C20" t="str">
            <v>-</v>
          </cell>
        </row>
        <row r="21">
          <cell r="A21">
            <v>19</v>
          </cell>
          <cell r="B21">
            <v>1</v>
          </cell>
          <cell r="C21" t="str">
            <v>-</v>
          </cell>
        </row>
        <row r="22">
          <cell r="A22">
            <v>20</v>
          </cell>
          <cell r="B22">
            <v>1</v>
          </cell>
          <cell r="C22" t="str">
            <v>-</v>
          </cell>
        </row>
        <row r="23">
          <cell r="A23">
            <v>21</v>
          </cell>
          <cell r="B23">
            <v>2</v>
          </cell>
          <cell r="C23" t="str">
            <v>-</v>
          </cell>
        </row>
        <row r="24">
          <cell r="A24">
            <v>22</v>
          </cell>
          <cell r="B24" t="str">
            <v>-</v>
          </cell>
          <cell r="C24" t="str">
            <v>-</v>
          </cell>
        </row>
        <row r="25">
          <cell r="A25">
            <v>23</v>
          </cell>
          <cell r="B25" t="str">
            <v>-</v>
          </cell>
          <cell r="C25" t="str">
            <v>-</v>
          </cell>
        </row>
        <row r="26">
          <cell r="A26">
            <v>24</v>
          </cell>
          <cell r="B26" t="str">
            <v>-</v>
          </cell>
          <cell r="C26" t="str">
            <v>-</v>
          </cell>
        </row>
        <row r="27">
          <cell r="A27">
            <v>25</v>
          </cell>
          <cell r="B27" t="str">
            <v>-</v>
          </cell>
          <cell r="C27" t="str">
            <v>-</v>
          </cell>
        </row>
        <row r="28">
          <cell r="A28">
            <v>26</v>
          </cell>
          <cell r="B28" t="str">
            <v>-</v>
          </cell>
          <cell r="C28" t="str">
            <v>-</v>
          </cell>
        </row>
        <row r="29">
          <cell r="A29">
            <v>27</v>
          </cell>
          <cell r="B29" t="str">
            <v>-</v>
          </cell>
          <cell r="C29" t="str">
            <v>-</v>
          </cell>
        </row>
        <row r="30">
          <cell r="A30">
            <v>28</v>
          </cell>
          <cell r="B30" t="str">
            <v>-</v>
          </cell>
          <cell r="C30" t="str">
            <v>-</v>
          </cell>
        </row>
        <row r="31">
          <cell r="A31">
            <v>29</v>
          </cell>
          <cell r="B31" t="str">
            <v>-</v>
          </cell>
          <cell r="C31" t="str">
            <v>-</v>
          </cell>
        </row>
        <row r="32">
          <cell r="A32">
            <v>30</v>
          </cell>
          <cell r="B32" t="str">
            <v>-</v>
          </cell>
          <cell r="C32" t="str">
            <v>-</v>
          </cell>
        </row>
        <row r="33">
          <cell r="A33">
            <v>31</v>
          </cell>
          <cell r="B33" t="str">
            <v>-</v>
          </cell>
          <cell r="C33" t="str">
            <v>-</v>
          </cell>
        </row>
        <row r="34">
          <cell r="A34" t="str">
            <v>S1</v>
          </cell>
          <cell r="B34">
            <v>3</v>
          </cell>
          <cell r="C34">
            <v>3</v>
          </cell>
        </row>
        <row r="35">
          <cell r="A35" t="str">
            <v>S2</v>
          </cell>
          <cell r="B35">
            <v>3</v>
          </cell>
          <cell r="C35">
            <v>3</v>
          </cell>
        </row>
        <row r="36">
          <cell r="A36" t="str">
            <v>S3</v>
          </cell>
          <cell r="B36">
            <v>3</v>
          </cell>
          <cell r="C36">
            <v>3</v>
          </cell>
        </row>
        <row r="37">
          <cell r="A37" t="str">
            <v>S4</v>
          </cell>
          <cell r="B37">
            <v>4</v>
          </cell>
          <cell r="C37">
            <v>4</v>
          </cell>
        </row>
        <row r="38">
          <cell r="A38" t="str">
            <v>S5</v>
          </cell>
          <cell r="B38">
            <v>4</v>
          </cell>
          <cell r="C38">
            <v>4</v>
          </cell>
        </row>
        <row r="39">
          <cell r="A39" t="str">
            <v>S6</v>
          </cell>
          <cell r="B39">
            <v>4</v>
          </cell>
          <cell r="C39">
            <v>4</v>
          </cell>
        </row>
        <row r="40">
          <cell r="A40" t="str">
            <v>S7</v>
          </cell>
          <cell r="B40" t="str">
            <v>-</v>
          </cell>
          <cell r="C40" t="str">
            <v>-</v>
          </cell>
        </row>
        <row r="41">
          <cell r="A41" t="str">
            <v>S8</v>
          </cell>
          <cell r="B41" t="str">
            <v>-</v>
          </cell>
          <cell r="C41" t="str">
            <v>-</v>
          </cell>
        </row>
        <row r="42">
          <cell r="A42" t="str">
            <v>S9</v>
          </cell>
          <cell r="B42" t="str">
            <v>-</v>
          </cell>
          <cell r="C42" t="str">
            <v>-</v>
          </cell>
        </row>
        <row r="43">
          <cell r="A43" t="str">
            <v>T1</v>
          </cell>
          <cell r="B43">
            <v>3</v>
          </cell>
          <cell r="C43">
            <v>3</v>
          </cell>
        </row>
        <row r="44">
          <cell r="A44" t="str">
            <v>T2</v>
          </cell>
          <cell r="B44">
            <v>4</v>
          </cell>
          <cell r="C44">
            <v>4</v>
          </cell>
        </row>
        <row r="45">
          <cell r="A45" t="str">
            <v>T3</v>
          </cell>
          <cell r="B45" t="str">
            <v>-</v>
          </cell>
          <cell r="C45" t="str">
            <v>-</v>
          </cell>
        </row>
        <row r="46">
          <cell r="A46" t="str">
            <v>T4</v>
          </cell>
          <cell r="B46">
            <v>3</v>
          </cell>
          <cell r="C46">
            <v>3</v>
          </cell>
        </row>
        <row r="47">
          <cell r="A47" t="str">
            <v>T5</v>
          </cell>
          <cell r="B47">
            <v>1</v>
          </cell>
          <cell r="C47">
            <v>4</v>
          </cell>
        </row>
        <row r="48">
          <cell r="A48" t="str">
            <v>T6</v>
          </cell>
          <cell r="B48">
            <v>4</v>
          </cell>
          <cell r="C48">
            <v>3</v>
          </cell>
        </row>
        <row r="49">
          <cell r="A49" t="str">
            <v>T7</v>
          </cell>
          <cell r="B49">
            <v>3</v>
          </cell>
          <cell r="C49">
            <v>4</v>
          </cell>
        </row>
        <row r="50">
          <cell r="A50" t="str">
            <v>T8</v>
          </cell>
          <cell r="B50" t="str">
            <v>-</v>
          </cell>
          <cell r="C50" t="str">
            <v>-</v>
          </cell>
        </row>
        <row r="57">
          <cell r="A57">
            <v>10</v>
          </cell>
          <cell r="B57">
            <v>0.56000000000000005</v>
          </cell>
          <cell r="C57">
            <v>150</v>
          </cell>
          <cell r="D57">
            <v>150</v>
          </cell>
          <cell r="E57">
            <v>140</v>
          </cell>
          <cell r="F57">
            <v>90</v>
          </cell>
        </row>
        <row r="58">
          <cell r="A58">
            <v>13</v>
          </cell>
          <cell r="B58">
            <v>0.99</v>
          </cell>
          <cell r="C58">
            <v>170</v>
          </cell>
          <cell r="D58">
            <v>200</v>
          </cell>
          <cell r="E58">
            <v>180</v>
          </cell>
          <cell r="F58">
            <v>120</v>
          </cell>
        </row>
        <row r="59">
          <cell r="A59">
            <v>16</v>
          </cell>
          <cell r="B59">
            <v>1.56</v>
          </cell>
          <cell r="C59">
            <v>200</v>
          </cell>
          <cell r="D59">
            <v>250</v>
          </cell>
          <cell r="E59">
            <v>220</v>
          </cell>
          <cell r="F59">
            <v>150</v>
          </cell>
        </row>
        <row r="60">
          <cell r="A60">
            <v>19</v>
          </cell>
          <cell r="B60">
            <v>2.25</v>
          </cell>
          <cell r="C60">
            <v>240</v>
          </cell>
          <cell r="D60">
            <v>310</v>
          </cell>
          <cell r="E60">
            <v>290</v>
          </cell>
          <cell r="F60">
            <v>310</v>
          </cell>
        </row>
        <row r="61">
          <cell r="A61">
            <v>22</v>
          </cell>
          <cell r="B61">
            <v>3.04</v>
          </cell>
          <cell r="C61">
            <v>280</v>
          </cell>
          <cell r="D61">
            <v>360</v>
          </cell>
          <cell r="E61">
            <v>340</v>
          </cell>
          <cell r="F61">
            <v>360</v>
          </cell>
        </row>
        <row r="62">
          <cell r="A62">
            <v>25</v>
          </cell>
          <cell r="B62">
            <v>3.98</v>
          </cell>
          <cell r="C62">
            <v>320</v>
          </cell>
          <cell r="D62">
            <v>410</v>
          </cell>
          <cell r="E62">
            <v>390</v>
          </cell>
          <cell r="F62">
            <v>410</v>
          </cell>
        </row>
        <row r="63">
          <cell r="A63">
            <v>29</v>
          </cell>
          <cell r="B63">
            <v>5.08</v>
          </cell>
          <cell r="C63">
            <v>420</v>
          </cell>
          <cell r="D63">
            <v>490</v>
          </cell>
        </row>
        <row r="64">
          <cell r="A64">
            <v>32</v>
          </cell>
          <cell r="B64">
            <v>6.39</v>
          </cell>
          <cell r="C64">
            <v>470</v>
          </cell>
          <cell r="D64">
            <v>550</v>
          </cell>
        </row>
        <row r="65">
          <cell r="A65">
            <v>36</v>
          </cell>
          <cell r="B65">
            <v>7.9</v>
          </cell>
          <cell r="C65">
            <v>530</v>
          </cell>
          <cell r="D65">
            <v>610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S94"/>
  <sheetViews>
    <sheetView tabSelected="1" zoomScaleNormal="100" zoomScaleSheetLayoutView="75" workbookViewId="0">
      <selection activeCell="L21" sqref="L21"/>
    </sheetView>
  </sheetViews>
  <sheetFormatPr defaultColWidth="9" defaultRowHeight="29.25" customHeight="1"/>
  <cols>
    <col min="1" max="1" width="10.88671875" style="2" customWidth="1"/>
    <col min="2" max="2" width="35" style="18" customWidth="1"/>
    <col min="3" max="3" width="6.88671875" style="2" customWidth="1"/>
    <col min="4" max="4" width="12.6640625" style="19" customWidth="1"/>
    <col min="5" max="5" width="13.21875" style="20" customWidth="1"/>
    <col min="6" max="6" width="15.44140625" style="20" customWidth="1"/>
    <col min="7" max="7" width="15.6640625" style="20" customWidth="1"/>
    <col min="8" max="8" width="12.77734375" style="2" customWidth="1"/>
    <col min="9" max="9" width="9" style="1" hidden="1" customWidth="1"/>
    <col min="10" max="10" width="9" style="1"/>
    <col min="11" max="11" width="11.33203125" style="1" bestFit="1" customWidth="1"/>
    <col min="12" max="16384" width="9" style="1"/>
  </cols>
  <sheetData>
    <row r="1" spans="1:11" ht="53.25" customHeight="1">
      <c r="A1" s="32" t="s">
        <v>28</v>
      </c>
      <c r="B1" s="34"/>
      <c r="C1" s="34"/>
      <c r="D1" s="34"/>
      <c r="E1" s="34"/>
      <c r="F1" s="34"/>
      <c r="G1" s="34"/>
      <c r="H1" s="35"/>
    </row>
    <row r="2" spans="1:11" ht="51" customHeight="1">
      <c r="A2" s="36" t="s">
        <v>27</v>
      </c>
      <c r="B2" s="37"/>
      <c r="C2" s="38" t="s">
        <v>30</v>
      </c>
      <c r="D2" s="39"/>
      <c r="E2" s="40"/>
      <c r="F2" s="41"/>
      <c r="G2" s="41"/>
      <c r="H2" s="42"/>
    </row>
    <row r="3" spans="1:11" s="2" customFormat="1" ht="47.25" customHeight="1" thickBot="1">
      <c r="A3" s="43" t="s">
        <v>31</v>
      </c>
      <c r="B3" s="44" t="s">
        <v>32</v>
      </c>
      <c r="C3" s="45" t="s">
        <v>33</v>
      </c>
      <c r="D3" s="46" t="s">
        <v>75</v>
      </c>
      <c r="E3" s="47" t="s">
        <v>76</v>
      </c>
      <c r="F3" s="47" t="s">
        <v>77</v>
      </c>
      <c r="G3" s="48" t="s">
        <v>34</v>
      </c>
      <c r="H3" s="33" t="s">
        <v>29</v>
      </c>
    </row>
    <row r="4" spans="1:11" s="2" customFormat="1" ht="28.5" customHeight="1">
      <c r="A4" s="120" t="s">
        <v>35</v>
      </c>
      <c r="B4" s="49" t="s">
        <v>78</v>
      </c>
      <c r="C4" s="50"/>
      <c r="D4" s="51"/>
      <c r="E4" s="52"/>
      <c r="F4" s="52"/>
      <c r="G4" s="52"/>
      <c r="H4" s="53"/>
    </row>
    <row r="5" spans="1:11" ht="38.25" customHeight="1">
      <c r="A5" s="54">
        <v>1</v>
      </c>
      <c r="B5" s="55" t="s">
        <v>36</v>
      </c>
      <c r="C5" s="56" t="s">
        <v>37</v>
      </c>
      <c r="D5" s="57"/>
      <c r="E5" s="58">
        <v>4350</v>
      </c>
      <c r="F5" s="59">
        <f>D5*E5</f>
        <v>0</v>
      </c>
      <c r="G5" s="59">
        <f>F5</f>
        <v>0</v>
      </c>
      <c r="H5" s="60" t="s">
        <v>38</v>
      </c>
      <c r="K5" s="29"/>
    </row>
    <row r="6" spans="1:11" ht="40.5" customHeight="1">
      <c r="A6" s="61">
        <v>2</v>
      </c>
      <c r="B6" s="55" t="s">
        <v>39</v>
      </c>
      <c r="C6" s="56" t="s">
        <v>37</v>
      </c>
      <c r="D6" s="62"/>
      <c r="E6" s="58">
        <v>3650</v>
      </c>
      <c r="F6" s="59">
        <f t="shared" ref="F6:F8" si="0">D6*E6</f>
        <v>0</v>
      </c>
      <c r="G6" s="59">
        <f t="shared" ref="G6:G8" si="1">F6</f>
        <v>0</v>
      </c>
      <c r="H6" s="60" t="s">
        <v>40</v>
      </c>
    </row>
    <row r="7" spans="1:11" ht="39.75" customHeight="1">
      <c r="A7" s="61">
        <v>3</v>
      </c>
      <c r="B7" s="55" t="s">
        <v>41</v>
      </c>
      <c r="C7" s="56" t="s">
        <v>37</v>
      </c>
      <c r="D7" s="57"/>
      <c r="E7" s="58">
        <v>1350</v>
      </c>
      <c r="F7" s="59">
        <f t="shared" si="0"/>
        <v>0</v>
      </c>
      <c r="G7" s="59">
        <f>F7</f>
        <v>0</v>
      </c>
      <c r="H7" s="60" t="s">
        <v>42</v>
      </c>
    </row>
    <row r="8" spans="1:11" ht="39" customHeight="1">
      <c r="A8" s="61">
        <v>4</v>
      </c>
      <c r="B8" s="63" t="s">
        <v>43</v>
      </c>
      <c r="C8" s="56" t="s">
        <v>37</v>
      </c>
      <c r="D8" s="62"/>
      <c r="E8" s="58">
        <v>950</v>
      </c>
      <c r="F8" s="59">
        <f t="shared" si="0"/>
        <v>0</v>
      </c>
      <c r="G8" s="59">
        <f t="shared" si="1"/>
        <v>0</v>
      </c>
      <c r="H8" s="60" t="s">
        <v>44</v>
      </c>
    </row>
    <row r="9" spans="1:11" ht="34.5" customHeight="1">
      <c r="A9" s="122" t="s">
        <v>45</v>
      </c>
      <c r="B9" s="64" t="s">
        <v>46</v>
      </c>
      <c r="C9" s="56"/>
      <c r="D9" s="65"/>
      <c r="E9" s="58"/>
      <c r="F9" s="59"/>
      <c r="G9" s="59"/>
      <c r="H9" s="60"/>
    </row>
    <row r="10" spans="1:11" ht="34.5" customHeight="1">
      <c r="A10" s="61">
        <v>1</v>
      </c>
      <c r="B10" s="63" t="s">
        <v>47</v>
      </c>
      <c r="C10" s="56" t="s">
        <v>23</v>
      </c>
      <c r="D10" s="57"/>
      <c r="E10" s="58">
        <v>340</v>
      </c>
      <c r="F10" s="59">
        <f>D10*E10</f>
        <v>0</v>
      </c>
      <c r="G10" s="59">
        <f>F10</f>
        <v>0</v>
      </c>
      <c r="H10" s="60" t="s">
        <v>48</v>
      </c>
    </row>
    <row r="11" spans="1:11" ht="34.5" customHeight="1">
      <c r="A11" s="122" t="s">
        <v>49</v>
      </c>
      <c r="B11" s="64" t="s">
        <v>79</v>
      </c>
      <c r="C11" s="56"/>
      <c r="D11" s="65"/>
      <c r="E11" s="58"/>
      <c r="F11" s="59"/>
      <c r="G11" s="59"/>
      <c r="H11" s="60"/>
    </row>
    <row r="12" spans="1:11" s="3" customFormat="1" ht="39" customHeight="1">
      <c r="A12" s="61">
        <v>1</v>
      </c>
      <c r="B12" s="66" t="s">
        <v>50</v>
      </c>
      <c r="C12" s="56" t="s">
        <v>37</v>
      </c>
      <c r="D12" s="67"/>
      <c r="E12" s="68">
        <v>4500</v>
      </c>
      <c r="F12" s="59">
        <f>D12*E12</f>
        <v>0</v>
      </c>
      <c r="G12" s="59">
        <f>F12</f>
        <v>0</v>
      </c>
      <c r="H12" s="69" t="s">
        <v>51</v>
      </c>
    </row>
    <row r="13" spans="1:11" s="3" customFormat="1" ht="36" customHeight="1">
      <c r="A13" s="54">
        <v>2</v>
      </c>
      <c r="B13" s="70" t="s">
        <v>52</v>
      </c>
      <c r="C13" s="56" t="s">
        <v>37</v>
      </c>
      <c r="D13" s="71"/>
      <c r="E13" s="68">
        <v>2500</v>
      </c>
      <c r="F13" s="59">
        <f t="shared" ref="F13:F14" si="2">D13*E13</f>
        <v>0</v>
      </c>
      <c r="G13" s="59">
        <f t="shared" ref="G13:G14" si="3">F13</f>
        <v>0</v>
      </c>
      <c r="H13" s="72" t="s">
        <v>53</v>
      </c>
    </row>
    <row r="14" spans="1:11" s="3" customFormat="1" ht="36" customHeight="1">
      <c r="A14" s="54">
        <v>3</v>
      </c>
      <c r="B14" s="55" t="s">
        <v>54</v>
      </c>
      <c r="C14" s="56" t="s">
        <v>37</v>
      </c>
      <c r="D14" s="65"/>
      <c r="E14" s="58">
        <v>3500</v>
      </c>
      <c r="F14" s="59">
        <f t="shared" si="2"/>
        <v>0</v>
      </c>
      <c r="G14" s="59">
        <f t="shared" si="3"/>
        <v>0</v>
      </c>
      <c r="H14" s="72" t="s">
        <v>55</v>
      </c>
    </row>
    <row r="15" spans="1:11" s="3" customFormat="1" ht="35.25" customHeight="1">
      <c r="A15" s="121" t="s">
        <v>56</v>
      </c>
      <c r="B15" s="73" t="s">
        <v>57</v>
      </c>
      <c r="C15" s="56"/>
      <c r="D15" s="65"/>
      <c r="E15" s="58"/>
      <c r="F15" s="59"/>
      <c r="G15" s="59"/>
      <c r="H15" s="60"/>
    </row>
    <row r="16" spans="1:11" s="3" customFormat="1" ht="35.25" customHeight="1">
      <c r="A16" s="74">
        <v>1</v>
      </c>
      <c r="B16" s="75" t="s">
        <v>24</v>
      </c>
      <c r="C16" s="76" t="s">
        <v>37</v>
      </c>
      <c r="D16" s="77"/>
      <c r="E16" s="78">
        <v>4800</v>
      </c>
      <c r="F16" s="59">
        <f>D16*E16</f>
        <v>0</v>
      </c>
      <c r="G16" s="59">
        <f>F16</f>
        <v>0</v>
      </c>
      <c r="H16" s="72" t="s">
        <v>81</v>
      </c>
    </row>
    <row r="17" spans="1:253" s="3" customFormat="1" ht="35.25" customHeight="1">
      <c r="A17" s="74">
        <v>2</v>
      </c>
      <c r="B17" s="75" t="s">
        <v>25</v>
      </c>
      <c r="C17" s="76" t="s">
        <v>37</v>
      </c>
      <c r="D17" s="77"/>
      <c r="E17" s="78">
        <v>3350</v>
      </c>
      <c r="F17" s="59">
        <f>D17*E17</f>
        <v>0</v>
      </c>
      <c r="G17" s="59">
        <f>F17</f>
        <v>0</v>
      </c>
      <c r="H17" s="72" t="s">
        <v>80</v>
      </c>
    </row>
    <row r="18" spans="1:253" s="3" customFormat="1" ht="35.25" customHeight="1">
      <c r="A18" s="121" t="s">
        <v>58</v>
      </c>
      <c r="B18" s="73" t="s">
        <v>59</v>
      </c>
      <c r="C18" s="56" t="s">
        <v>60</v>
      </c>
      <c r="D18" s="65"/>
      <c r="E18" s="59">
        <v>100000</v>
      </c>
      <c r="F18" s="59">
        <f>D18*E18</f>
        <v>0</v>
      </c>
      <c r="G18" s="59">
        <f>F18</f>
        <v>0</v>
      </c>
      <c r="H18" s="60" t="s">
        <v>61</v>
      </c>
    </row>
    <row r="19" spans="1:253" s="3" customFormat="1" ht="34.5" customHeight="1">
      <c r="A19" s="79" t="s">
        <v>62</v>
      </c>
      <c r="B19" s="80" t="s">
        <v>63</v>
      </c>
      <c r="C19" s="81"/>
      <c r="D19" s="81"/>
      <c r="E19" s="82" t="s">
        <v>64</v>
      </c>
      <c r="F19" s="83" t="s">
        <v>65</v>
      </c>
      <c r="G19" s="83" t="s">
        <v>66</v>
      </c>
      <c r="H19" s="84"/>
    </row>
    <row r="20" spans="1:253" s="3" customFormat="1" ht="23.25" customHeight="1">
      <c r="A20" s="85"/>
      <c r="B20" s="86"/>
      <c r="C20" s="86"/>
      <c r="D20" s="86"/>
      <c r="E20" s="87"/>
      <c r="F20" s="88">
        <f>SUM(F4:F18)</f>
        <v>0</v>
      </c>
      <c r="G20" s="88">
        <f>SUM(G4:G18)</f>
        <v>0</v>
      </c>
      <c r="H20" s="89"/>
    </row>
    <row r="21" spans="1:253" s="3" customFormat="1" ht="60.75" customHeight="1">
      <c r="A21" s="90" t="s">
        <v>67</v>
      </c>
      <c r="B21" s="91">
        <f>D6+(D12*0.4)</f>
        <v>0</v>
      </c>
      <c r="C21" s="92"/>
      <c r="D21" s="93"/>
      <c r="E21" s="94"/>
      <c r="F21" s="95"/>
      <c r="G21" s="95"/>
      <c r="H21" s="96"/>
    </row>
    <row r="22" spans="1:253" s="3" customFormat="1" ht="48.75" customHeight="1">
      <c r="A22" s="97" t="s">
        <v>68</v>
      </c>
      <c r="B22" s="98" t="s">
        <v>69</v>
      </c>
      <c r="C22" s="99"/>
      <c r="D22" s="100"/>
      <c r="E22" s="101" t="s">
        <v>70</v>
      </c>
      <c r="F22" s="114"/>
      <c r="G22" s="115"/>
      <c r="H22" s="116"/>
    </row>
    <row r="23" spans="1:253" s="3" customFormat="1" ht="50.25" customHeight="1">
      <c r="A23" s="97"/>
      <c r="B23" s="102" t="s">
        <v>71</v>
      </c>
      <c r="C23" s="103"/>
      <c r="D23" s="104"/>
      <c r="E23" s="105" t="s">
        <v>72</v>
      </c>
      <c r="F23" s="117">
        <f>G20</f>
        <v>0</v>
      </c>
      <c r="G23" s="118"/>
      <c r="H23" s="119"/>
      <c r="J23" s="4"/>
      <c r="K23" s="5"/>
    </row>
    <row r="24" spans="1:253" s="3" customFormat="1" ht="50.25" customHeight="1">
      <c r="A24" s="106"/>
      <c r="B24" s="107" t="s">
        <v>73</v>
      </c>
      <c r="C24" s="108"/>
      <c r="D24" s="109"/>
      <c r="E24" s="123" t="s">
        <v>26</v>
      </c>
      <c r="F24" s="117"/>
      <c r="G24" s="118"/>
      <c r="H24" s="119"/>
      <c r="J24" s="4"/>
      <c r="K24" s="5"/>
    </row>
    <row r="25" spans="1:253" s="3" customFormat="1" ht="48.75" customHeight="1" thickBot="1">
      <c r="A25" s="124" t="s">
        <v>27</v>
      </c>
      <c r="B25" s="110" t="s">
        <v>74</v>
      </c>
      <c r="C25" s="110"/>
      <c r="D25" s="111" t="s">
        <v>82</v>
      </c>
      <c r="E25" s="112"/>
      <c r="F25" s="112"/>
      <c r="G25" s="112"/>
      <c r="H25" s="113"/>
      <c r="J25" s="4"/>
      <c r="K25" s="5"/>
    </row>
    <row r="26" spans="1:253" s="7" customFormat="1" ht="2.25" hidden="1" customHeight="1">
      <c r="A26" s="30"/>
      <c r="B26" s="31"/>
      <c r="C26" s="31"/>
      <c r="D26" s="31"/>
      <c r="E26" s="31"/>
      <c r="F26" s="31"/>
      <c r="G26" s="28"/>
      <c r="H26" s="6"/>
      <c r="J26" s="8"/>
      <c r="K26" s="5"/>
      <c r="IS26" s="9"/>
    </row>
    <row r="27" spans="1:253" s="7" customFormat="1" ht="29.25" hidden="1" customHeight="1">
      <c r="A27" s="30"/>
      <c r="B27" s="31"/>
      <c r="C27" s="31"/>
      <c r="D27" s="31"/>
      <c r="E27" s="31"/>
      <c r="F27" s="31"/>
      <c r="G27" s="28"/>
      <c r="H27" s="6"/>
      <c r="J27" s="8"/>
      <c r="K27" s="5"/>
      <c r="IS27" s="9"/>
    </row>
    <row r="28" spans="1:253" s="7" customFormat="1" ht="29.25" hidden="1" customHeight="1">
      <c r="A28" s="30"/>
      <c r="B28" s="31"/>
      <c r="C28" s="31"/>
      <c r="D28" s="31"/>
      <c r="E28" s="31"/>
      <c r="F28" s="31"/>
      <c r="G28" s="28"/>
      <c r="H28" s="6"/>
      <c r="J28" s="8"/>
      <c r="K28" s="5"/>
      <c r="IS28" s="9"/>
    </row>
    <row r="29" spans="1:253" ht="42.75" hidden="1" customHeight="1">
      <c r="A29" s="10"/>
      <c r="B29" s="11"/>
      <c r="C29" s="12"/>
      <c r="D29" s="13"/>
      <c r="E29" s="14"/>
      <c r="F29" s="14"/>
      <c r="G29" s="14"/>
      <c r="H29" s="15"/>
      <c r="J29" s="16"/>
      <c r="K29" s="5"/>
    </row>
    <row r="30" spans="1:253" s="17" customFormat="1" ht="18" hidden="1" customHeight="1">
      <c r="A30" s="10"/>
      <c r="B30" s="11"/>
      <c r="C30" s="12"/>
      <c r="D30" s="13"/>
      <c r="E30" s="14"/>
      <c r="F30" s="14"/>
      <c r="G30" s="14"/>
      <c r="H30" s="12"/>
    </row>
    <row r="31" spans="1:253" s="21" customFormat="1" ht="29.25" customHeight="1">
      <c r="A31" s="2"/>
      <c r="B31" s="18"/>
      <c r="C31" s="2"/>
      <c r="D31" s="19"/>
      <c r="E31" s="20"/>
      <c r="F31" s="20"/>
      <c r="G31" s="20"/>
      <c r="H31" s="2"/>
    </row>
    <row r="32" spans="1:253" s="21" customFormat="1" ht="29.25" customHeight="1">
      <c r="A32" s="2"/>
      <c r="B32" s="18"/>
      <c r="C32" s="2"/>
      <c r="D32" s="19"/>
      <c r="E32" s="20"/>
      <c r="F32" s="20"/>
      <c r="G32" s="20"/>
      <c r="H32" s="2"/>
    </row>
    <row r="33" spans="1:9" s="21" customFormat="1" ht="29.25" customHeight="1">
      <c r="A33" s="2"/>
      <c r="B33" s="18"/>
      <c r="C33" s="2"/>
      <c r="D33" s="19"/>
      <c r="E33" s="20"/>
      <c r="F33" s="20"/>
      <c r="G33" s="20"/>
      <c r="H33" s="2"/>
    </row>
    <row r="36" spans="1:9" s="3" customFormat="1" ht="29.25" customHeight="1">
      <c r="A36" s="2"/>
      <c r="B36" s="18"/>
      <c r="C36" s="2"/>
      <c r="D36" s="19"/>
      <c r="E36" s="20"/>
      <c r="F36" s="20"/>
      <c r="G36" s="20"/>
      <c r="H36" s="2"/>
      <c r="I36" s="1"/>
    </row>
    <row r="37" spans="1:9" s="3" customFormat="1" ht="29.25" customHeight="1">
      <c r="A37" s="2"/>
      <c r="B37" s="18"/>
      <c r="C37" s="2"/>
      <c r="D37" s="19"/>
      <c r="E37" s="20"/>
      <c r="F37" s="20"/>
      <c r="G37" s="20"/>
      <c r="H37" s="2"/>
      <c r="I37" s="1"/>
    </row>
    <row r="38" spans="1:9" s="21" customFormat="1" ht="36" customHeight="1">
      <c r="A38" s="2"/>
      <c r="B38" s="18"/>
      <c r="C38" s="2"/>
      <c r="D38" s="19"/>
      <c r="E38" s="20"/>
      <c r="F38" s="20"/>
      <c r="G38" s="20"/>
      <c r="H38" s="2"/>
      <c r="I38" s="1"/>
    </row>
    <row r="39" spans="1:9" ht="38.4" customHeight="1"/>
    <row r="46" spans="1:9" s="7" customFormat="1" ht="29.25" customHeight="1">
      <c r="A46" s="2"/>
      <c r="B46" s="18"/>
      <c r="C46" s="2"/>
      <c r="D46" s="19"/>
      <c r="E46" s="20"/>
      <c r="F46" s="20"/>
      <c r="G46" s="20"/>
      <c r="H46" s="2"/>
      <c r="I46" s="1"/>
    </row>
    <row r="48" spans="1:9" ht="15.6"/>
    <row r="52" spans="1:9" s="7" customFormat="1" ht="29.25" customHeight="1">
      <c r="A52" s="2"/>
      <c r="B52" s="18"/>
      <c r="C52" s="2"/>
      <c r="D52" s="19"/>
      <c r="E52" s="20"/>
      <c r="F52" s="20"/>
      <c r="G52" s="20"/>
      <c r="H52" s="2"/>
      <c r="I52" s="1"/>
    </row>
    <row r="54" spans="1:9" ht="15.6"/>
    <row r="57" spans="1:9" s="22" customFormat="1" ht="29.25" customHeight="1">
      <c r="A57" s="2"/>
      <c r="B57" s="18"/>
      <c r="C57" s="2"/>
      <c r="D57" s="19"/>
      <c r="E57" s="20"/>
      <c r="F57" s="20"/>
      <c r="G57" s="20"/>
      <c r="H57" s="2"/>
      <c r="I57" s="1"/>
    </row>
    <row r="58" spans="1:9" s="22" customFormat="1" ht="29.25" customHeight="1">
      <c r="A58" s="2"/>
      <c r="B58" s="18"/>
      <c r="C58" s="2"/>
      <c r="D58" s="19"/>
      <c r="E58" s="20"/>
      <c r="F58" s="20"/>
      <c r="G58" s="20"/>
      <c r="H58" s="2"/>
      <c r="I58" s="1"/>
    </row>
    <row r="59" spans="1:9" s="7" customFormat="1" ht="29.25" customHeight="1">
      <c r="A59" s="2"/>
      <c r="B59" s="18"/>
      <c r="C59" s="2"/>
      <c r="D59" s="19"/>
      <c r="E59" s="20"/>
      <c r="F59" s="20"/>
      <c r="G59" s="20"/>
      <c r="H59" s="2"/>
      <c r="I59" s="1"/>
    </row>
    <row r="61" spans="1:9" ht="39" customHeight="1"/>
    <row r="62" spans="1:9" ht="39" customHeight="1"/>
    <row r="66" spans="1:9" ht="43.5" customHeight="1"/>
    <row r="73" spans="1:9" s="7" customFormat="1" ht="29.25" customHeight="1">
      <c r="A73" s="2"/>
      <c r="B73" s="18"/>
      <c r="C73" s="2"/>
      <c r="D73" s="19"/>
      <c r="E73" s="20"/>
      <c r="F73" s="20"/>
      <c r="G73" s="20"/>
      <c r="H73" s="2"/>
      <c r="I73" s="1"/>
    </row>
    <row r="74" spans="1:9" ht="28.5" customHeight="1"/>
    <row r="75" spans="1:9" ht="28.5" customHeight="1"/>
    <row r="76" spans="1:9" ht="28.5" customHeight="1"/>
    <row r="77" spans="1:9" ht="28.5" customHeight="1"/>
    <row r="78" spans="1:9" ht="28.5" customHeight="1"/>
    <row r="79" spans="1:9" ht="28.5" customHeight="1"/>
    <row r="80" spans="1:9" ht="28.5" customHeight="1"/>
    <row r="81" spans="1:9" ht="28.5" customHeight="1"/>
    <row r="82" spans="1:9" ht="28.5" customHeight="1"/>
    <row r="83" spans="1:9" ht="28.5" customHeight="1"/>
    <row r="84" spans="1:9" ht="28.5" customHeight="1"/>
    <row r="85" spans="1:9" ht="28.5" customHeight="1"/>
    <row r="86" spans="1:9" ht="28.5" customHeight="1"/>
    <row r="87" spans="1:9" s="7" customFormat="1" ht="29.25" customHeight="1">
      <c r="A87" s="2"/>
      <c r="B87" s="18"/>
      <c r="C87" s="2"/>
      <c r="D87" s="19"/>
      <c r="E87" s="20"/>
      <c r="F87" s="20"/>
      <c r="G87" s="20"/>
      <c r="H87" s="2"/>
      <c r="I87" s="1"/>
    </row>
    <row r="88" spans="1:9" ht="27.15" customHeight="1"/>
    <row r="94" spans="1:9" s="7" customFormat="1" ht="29.25" customHeight="1">
      <c r="A94" s="2"/>
      <c r="B94" s="18"/>
      <c r="C94" s="2"/>
      <c r="D94" s="19"/>
      <c r="E94" s="20"/>
      <c r="F94" s="20"/>
      <c r="G94" s="20"/>
      <c r="H94" s="2"/>
      <c r="I94" s="1"/>
    </row>
  </sheetData>
  <mergeCells count="20">
    <mergeCell ref="A1:H1"/>
    <mergeCell ref="C2:D2"/>
    <mergeCell ref="E2:H2"/>
    <mergeCell ref="F20:F21"/>
    <mergeCell ref="H20:H21"/>
    <mergeCell ref="B19:D20"/>
    <mergeCell ref="A19:A20"/>
    <mergeCell ref="B21:D21"/>
    <mergeCell ref="E19:E21"/>
    <mergeCell ref="G20:G21"/>
    <mergeCell ref="B23:C23"/>
    <mergeCell ref="F23:H23"/>
    <mergeCell ref="A22:A24"/>
    <mergeCell ref="D25:H25"/>
    <mergeCell ref="A26:F28"/>
    <mergeCell ref="F24:H24"/>
    <mergeCell ref="B22:C22"/>
    <mergeCell ref="B24:C24"/>
    <mergeCell ref="B25:C25"/>
    <mergeCell ref="F22:H22"/>
  </mergeCells>
  <phoneticPr fontId="2" type="noConversion"/>
  <printOptions horizontalCentered="1"/>
  <pageMargins left="0.43" right="0.59055118110236227" top="0.59055118110236227" bottom="0.78740157480314965" header="0.51181102362204722" footer="0.39370078740157483"/>
  <pageSetup paperSize="9" scale="66" orientation="portrait" r:id="rId1"/>
  <headerFooter alignWithMargins="0">
    <oddFooter xml:space="preserve">&amp;R&amp;"Times New Roman,標準"&amp;10                       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31"/>
  <sheetViews>
    <sheetView topLeftCell="A7" workbookViewId="0">
      <selection activeCell="P22" sqref="P22"/>
    </sheetView>
  </sheetViews>
  <sheetFormatPr defaultRowHeight="16.2"/>
  <cols>
    <col min="13" max="13" width="11" customWidth="1"/>
  </cols>
  <sheetData>
    <row r="3" spans="2:13">
      <c r="D3" s="1"/>
      <c r="E3" s="3" t="s">
        <v>0</v>
      </c>
      <c r="F3" s="1"/>
      <c r="G3" s="1"/>
      <c r="H3" s="1" t="s">
        <v>3</v>
      </c>
      <c r="I3" s="1">
        <v>53.76</v>
      </c>
    </row>
    <row r="4" spans="2:13">
      <c r="D4" s="1"/>
      <c r="E4" s="3" t="s">
        <v>1</v>
      </c>
      <c r="F4" s="1"/>
      <c r="G4" s="1"/>
      <c r="H4" s="23" t="s">
        <v>4</v>
      </c>
      <c r="I4" s="1"/>
    </row>
    <row r="5" spans="2:13">
      <c r="D5" s="3"/>
      <c r="E5" s="3" t="s">
        <v>2</v>
      </c>
      <c r="F5" s="3"/>
      <c r="G5" s="3"/>
      <c r="I5" s="3"/>
    </row>
    <row r="6" spans="2:13">
      <c r="D6" s="3"/>
      <c r="E6" s="3"/>
      <c r="F6" s="3"/>
      <c r="G6" s="3"/>
      <c r="H6" s="24" t="s">
        <v>19</v>
      </c>
      <c r="I6" s="3" t="s">
        <v>5</v>
      </c>
      <c r="J6" s="26">
        <v>0.1</v>
      </c>
      <c r="K6">
        <v>5.6</v>
      </c>
      <c r="L6">
        <v>9</v>
      </c>
      <c r="M6">
        <f>J6*K6*L6</f>
        <v>5.0399999999999991</v>
      </c>
    </row>
    <row r="7" spans="2:13">
      <c r="B7" s="3"/>
      <c r="C7" s="3"/>
      <c r="D7" s="3"/>
      <c r="E7" s="3"/>
      <c r="F7" s="3"/>
      <c r="G7" s="3"/>
      <c r="I7" t="s">
        <v>6</v>
      </c>
      <c r="J7" s="26">
        <v>0.1</v>
      </c>
      <c r="K7">
        <v>5.77</v>
      </c>
      <c r="L7">
        <v>2</v>
      </c>
      <c r="M7">
        <f t="shared" ref="M7:M19" si="0">J7*K7*L7</f>
        <v>1.1539999999999999</v>
      </c>
    </row>
    <row r="8" spans="2:13">
      <c r="I8" s="3" t="s">
        <v>7</v>
      </c>
      <c r="J8" s="26">
        <v>0.1</v>
      </c>
      <c r="K8">
        <v>5.07</v>
      </c>
      <c r="L8">
        <v>2</v>
      </c>
      <c r="M8">
        <f t="shared" si="0"/>
        <v>1.014</v>
      </c>
    </row>
    <row r="9" spans="2:13">
      <c r="I9" t="s">
        <v>8</v>
      </c>
      <c r="J9" s="26">
        <v>0.1</v>
      </c>
      <c r="K9">
        <v>4.38</v>
      </c>
      <c r="L9">
        <v>2</v>
      </c>
      <c r="M9">
        <f t="shared" si="0"/>
        <v>0.876</v>
      </c>
    </row>
    <row r="10" spans="2:13">
      <c r="I10" s="3" t="s">
        <v>9</v>
      </c>
      <c r="J10" s="26">
        <v>0.1</v>
      </c>
      <c r="K10">
        <v>3.69</v>
      </c>
      <c r="L10">
        <v>2</v>
      </c>
      <c r="M10">
        <f t="shared" si="0"/>
        <v>0.73799999999999999</v>
      </c>
    </row>
    <row r="11" spans="2:13">
      <c r="I11" t="s">
        <v>10</v>
      </c>
      <c r="J11" s="26">
        <v>0.1</v>
      </c>
      <c r="K11">
        <v>2.84</v>
      </c>
      <c r="L11">
        <v>1</v>
      </c>
      <c r="M11">
        <f t="shared" si="0"/>
        <v>0.28399999999999997</v>
      </c>
    </row>
    <row r="12" spans="2:13">
      <c r="I12" s="3" t="s">
        <v>11</v>
      </c>
      <c r="J12" s="26">
        <v>0.1</v>
      </c>
      <c r="K12">
        <v>2.83</v>
      </c>
      <c r="L12">
        <v>1</v>
      </c>
      <c r="M12">
        <f t="shared" si="0"/>
        <v>0.28300000000000003</v>
      </c>
    </row>
    <row r="13" spans="2:13">
      <c r="I13" t="s">
        <v>12</v>
      </c>
      <c r="J13" s="26">
        <v>0.1</v>
      </c>
      <c r="K13">
        <v>7.15</v>
      </c>
      <c r="L13">
        <v>1</v>
      </c>
      <c r="M13">
        <f t="shared" si="0"/>
        <v>0.71500000000000008</v>
      </c>
    </row>
    <row r="14" spans="2:13">
      <c r="I14" s="25" t="s">
        <v>13</v>
      </c>
      <c r="J14" s="26">
        <v>0.1</v>
      </c>
      <c r="K14">
        <v>7.15</v>
      </c>
      <c r="L14">
        <v>1</v>
      </c>
      <c r="M14">
        <f t="shared" si="0"/>
        <v>0.71500000000000008</v>
      </c>
    </row>
    <row r="15" spans="2:13">
      <c r="I15" t="s">
        <v>14</v>
      </c>
      <c r="J15" s="26">
        <v>0.1</v>
      </c>
      <c r="K15">
        <v>1.1299999999999999</v>
      </c>
      <c r="L15">
        <v>1</v>
      </c>
      <c r="M15">
        <f t="shared" si="0"/>
        <v>0.11299999999999999</v>
      </c>
    </row>
    <row r="16" spans="2:13">
      <c r="I16" s="25" t="s">
        <v>15</v>
      </c>
      <c r="J16" s="26">
        <v>0.1</v>
      </c>
      <c r="K16">
        <v>2.02</v>
      </c>
      <c r="L16">
        <v>1</v>
      </c>
      <c r="M16">
        <f t="shared" si="0"/>
        <v>0.20200000000000001</v>
      </c>
    </row>
    <row r="17" spans="8:14">
      <c r="I17" t="s">
        <v>16</v>
      </c>
      <c r="J17" s="26">
        <v>0.1</v>
      </c>
      <c r="K17">
        <v>3.59</v>
      </c>
      <c r="L17">
        <v>1</v>
      </c>
      <c r="M17">
        <f t="shared" si="0"/>
        <v>0.35899999999999999</v>
      </c>
    </row>
    <row r="18" spans="8:14">
      <c r="I18" s="25" t="s">
        <v>17</v>
      </c>
      <c r="J18" s="26">
        <v>0.1</v>
      </c>
      <c r="K18">
        <v>5.16</v>
      </c>
      <c r="L18">
        <v>1</v>
      </c>
      <c r="M18">
        <f t="shared" si="0"/>
        <v>0.51600000000000001</v>
      </c>
    </row>
    <row r="19" spans="8:14">
      <c r="I19" t="s">
        <v>18</v>
      </c>
      <c r="J19" s="26">
        <v>0.1</v>
      </c>
      <c r="K19">
        <v>6.73</v>
      </c>
      <c r="L19">
        <v>1</v>
      </c>
      <c r="M19">
        <f t="shared" si="0"/>
        <v>0.67300000000000004</v>
      </c>
    </row>
    <row r="20" spans="8:14">
      <c r="H20" s="24"/>
      <c r="L20" t="s">
        <v>20</v>
      </c>
      <c r="M20">
        <f>SUM(M6:M19)</f>
        <v>12.681999999999999</v>
      </c>
    </row>
    <row r="21" spans="8:14">
      <c r="L21" t="s">
        <v>21</v>
      </c>
      <c r="M21">
        <f>I3+I4+M20</f>
        <v>66.441999999999993</v>
      </c>
      <c r="N21" t="s">
        <v>22</v>
      </c>
    </row>
    <row r="22" spans="8:14">
      <c r="M22" s="27">
        <f>M21*12</f>
        <v>797.30399999999986</v>
      </c>
      <c r="N22" t="s">
        <v>23</v>
      </c>
    </row>
    <row r="24" spans="8:14">
      <c r="H24" t="s">
        <v>24</v>
      </c>
      <c r="I24">
        <v>0.9</v>
      </c>
      <c r="J24">
        <v>2.2999999999999998</v>
      </c>
      <c r="K24">
        <v>2</v>
      </c>
      <c r="L24">
        <f>I24*J24*K24</f>
        <v>4.1399999999999997</v>
      </c>
    </row>
    <row r="26" spans="8:14">
      <c r="H26" t="s">
        <v>25</v>
      </c>
      <c r="I26">
        <v>0.5</v>
      </c>
      <c r="J26">
        <v>1.25</v>
      </c>
      <c r="K26">
        <v>4</v>
      </c>
      <c r="L26">
        <f t="shared" ref="L26:L30" si="1">I26*J26*K26</f>
        <v>2.5</v>
      </c>
    </row>
    <row r="27" spans="8:14">
      <c r="I27">
        <v>0.6</v>
      </c>
      <c r="J27">
        <v>1.25</v>
      </c>
      <c r="K27">
        <v>5</v>
      </c>
      <c r="L27">
        <f t="shared" si="1"/>
        <v>3.75</v>
      </c>
    </row>
    <row r="28" spans="8:14">
      <c r="I28">
        <v>0.75</v>
      </c>
      <c r="J28">
        <v>1.55</v>
      </c>
      <c r="K28">
        <v>1</v>
      </c>
      <c r="L28">
        <f t="shared" si="1"/>
        <v>1.1625000000000001</v>
      </c>
    </row>
    <row r="29" spans="8:14">
      <c r="I29">
        <v>0.85</v>
      </c>
      <c r="J29">
        <v>1.25</v>
      </c>
      <c r="K29">
        <v>1</v>
      </c>
      <c r="L29">
        <f t="shared" si="1"/>
        <v>1.0625</v>
      </c>
    </row>
    <row r="30" spans="8:14">
      <c r="I30">
        <v>0.9</v>
      </c>
      <c r="J30">
        <v>1.25</v>
      </c>
      <c r="K30">
        <v>1</v>
      </c>
      <c r="L30">
        <f t="shared" si="1"/>
        <v>1.125</v>
      </c>
    </row>
    <row r="31" spans="8:14">
      <c r="L31" s="27">
        <f>SUM(L26:L30)</f>
        <v>9.6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預算明細表 </vt:lpstr>
      <vt:lpstr>Sheet1</vt:lpstr>
      <vt:lpstr>'預算明細表 '!Print_Area</vt:lpstr>
      <vt:lpstr>'預算明細表 '!Print_Titles</vt:lpstr>
    </vt:vector>
  </TitlesOfParts>
  <Company>Personal Studio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</dc:creator>
  <cp:lastModifiedBy>user</cp:lastModifiedBy>
  <cp:lastPrinted>2021-04-16T09:14:59Z</cp:lastPrinted>
  <dcterms:created xsi:type="dcterms:W3CDTF">1999-03-31T15:56:41Z</dcterms:created>
  <dcterms:modified xsi:type="dcterms:W3CDTF">2021-08-05T03:20:40Z</dcterms:modified>
</cp:coreProperties>
</file>